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63\1 výzva\"/>
    </mc:Choice>
  </mc:AlternateContent>
  <xr:revisionPtr revIDLastSave="0" documentId="13_ncr:1_{20717842-AF6F-4D73-BE07-06C7BEC52085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6" i="1" l="1"/>
  <c r="T16" i="1"/>
  <c r="S17" i="1"/>
  <c r="T17" i="1"/>
  <c r="P16" i="1"/>
  <c r="P17" i="1"/>
  <c r="S9" i="1" l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P9" i="1"/>
  <c r="P10" i="1"/>
  <c r="P11" i="1"/>
  <c r="P12" i="1"/>
  <c r="P13" i="1"/>
  <c r="P14" i="1"/>
  <c r="P15" i="1"/>
  <c r="T8" i="1" l="1"/>
  <c r="S18" i="1"/>
  <c r="P18" i="1"/>
  <c r="S7" i="1"/>
  <c r="T7" i="1"/>
  <c r="S8" i="1"/>
  <c r="P7" i="1"/>
  <c r="P8" i="1"/>
  <c r="T18" i="1" l="1"/>
  <c r="Q21" i="1"/>
  <c r="R21" i="1"/>
</calcChain>
</file>

<file path=xl/sharedStrings.xml><?xml version="1.0" encoding="utf-8"?>
<sst xmlns="http://schemas.openxmlformats.org/spreadsheetml/2006/main" count="117" uniqueCount="79">
  <si>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</si>
  <si>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</si>
  <si>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</si>
  <si>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</si>
  <si>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</si>
  <si>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</si>
  <si>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</si>
  <si>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</si>
  <si>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</si>
  <si>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</si>
  <si>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</si>
  <si>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</si>
  <si>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>30231000-7 - Počítačové monitory a konzoly</t>
  </si>
  <si>
    <t>30231310-3 - Ploché monitory</t>
  </si>
  <si>
    <t xml:space="preserve">30237000-9 - Součásti, příslušenství a doplňky pro počítače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</si>
  <si>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</si>
  <si>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</si>
  <si>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</si>
  <si>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</si>
  <si>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</si>
  <si>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</si>
  <si>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</si>
  <si>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</si>
  <si>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</si>
  <si>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</si>
  <si>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</si>
  <si>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</si>
  <si>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</si>
  <si>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</si>
  <si>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</si>
  <si>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</si>
  <si>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</si>
  <si>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</si>
  <si>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</si>
  <si>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</si>
  <si>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Samostatná faktura</t>
  </si>
  <si>
    <t xml:space="preserve">Příloha č. 2 Kupní smlouvy - technická specifikace
Výpočetní technika (III.) 163 - 2024 </t>
  </si>
  <si>
    <t>do 20.12.2024 (v termínu od 15. 11. do 27. 11. nemůže kontaktní osoba zboží přebrat z důvodu nepřítomnosti)</t>
  </si>
  <si>
    <t>Viktor Ferus,
Tel.: 37763 2868,
E-mail: ferusvi@civ.zcu.cz</t>
  </si>
  <si>
    <t>Univerzitní 20,
301 00 Plzeň,
Centrum informatizace a výpočetní techniky - Oddělení Informační bezpečnost,
místnost UI 402</t>
  </si>
  <si>
    <t>Počítačový monitor 27"</t>
  </si>
  <si>
    <t>Úhlopříčka 27 palců (69 cm).
Rozlišení alespoň 2560 x 1440.
Maximální jas minimálně 400 cd/m2.
Minimální pozorovací úhly 178°/178°.
Maximální obnovovací frekvence alespoň 240 Hz.
Technologie panelu IPS.
Rovný (nikoliv zahnutý) panel.
Matný antireflexní povrch pro minimalizaci odlesků.
1ms odezva GTG.
Synchronizace obrazu alespoň G-Sync kompatibilní.
Barevná hloubka alespoň 10 bit.
Barevné pokrytí Adobe RGB alespoň 97 %, sRGB alespoň 136 %, DCI-P3 alespoň 98 %.
Nastavitelná výška.
Pivot.
Podporovaná rozhraní: alespoň jeden DisplayPort, alespoň dvě HDMI, alespoň jedno USB-C s power delivery minimálně 65 W.
Možnost 75x75 VESA uchycení.
Hmotnost včetně podstavce maximálně 6 kg.
Napájení externím adaptérem (230 V nevede přímo do monitoru standardním počítačovým kabelem, k monitoru je dodáno externí trafo).
Pracovní napětí monitoru 19 V, spotřebovávaný proud maximálně 6 A (při zmíněných 19 V).</t>
  </si>
  <si>
    <t>Monitor ke stolnímu PC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</si>
  <si>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</si>
  <si>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</si>
  <si>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SVK1-2024-003</t>
  </si>
  <si>
    <t>Libuše Květoňová,
Tel.: 37763 6203</t>
  </si>
  <si>
    <t>Klatovská 51, 
301 00 Plzeň,
Fakulta pedagogická - Katedra hudební výchovy a kultury,
místnosti KL 310 a KL 317</t>
  </si>
  <si>
    <t>LCD panel se stojanem, úhlopříčka 69 cm , rozlišení min. 1920 x 1080.</t>
  </si>
  <si>
    <t>SSD disk</t>
  </si>
  <si>
    <t>Externí box pro SSD disk</t>
  </si>
  <si>
    <t>USB Hub</t>
  </si>
  <si>
    <t>Prodlužovací kabel na USB-C</t>
  </si>
  <si>
    <t>Kabel USB-C to USB-C</t>
  </si>
  <si>
    <t>Adaptér do sítě</t>
  </si>
  <si>
    <t>F2 , Jakub Straka, UC-436</t>
  </si>
  <si>
    <t>materiál Jakub Straka, UC-436</t>
  </si>
  <si>
    <t>Ing. Jaroslav Šebesta,
Tel.: 37763 2131</t>
  </si>
  <si>
    <t>Technická 8, 
301 00 Plzeň, 
Fakulta aplikovaných věd - Katedra kybernetiky,
místnost UC 431</t>
  </si>
  <si>
    <t>SSD disk M.2.
Kapacita: min. 2TB.
Rozhraní: M.2 (PCIe 4.0 4x NVMe).
Rychlost čtení: až 7000MB/s.
Rozměry přibližně: šířka 22 mm, výška 3,5 mm, hloubka 80 mm.</t>
  </si>
  <si>
    <r>
      <t xml:space="preserve">Externí box pro SSD disk s rozhraním disku: M.2 NVMe.
Konektor: USB-C.
Podporované formáty: M.2 2230, M.2 2242, M.2 2260, M.2 2280.
Materiál: hliník s žebrováním.
</t>
    </r>
    <r>
      <rPr>
        <b/>
        <sz val="11"/>
        <color theme="1"/>
        <rFont val="Calibri"/>
        <family val="2"/>
        <charset val="238"/>
        <scheme val="minor"/>
      </rPr>
      <t>Kompatibilní s diskem z položky č. 3.</t>
    </r>
  </si>
  <si>
    <t>USB Hub - připojení pomocí: USB-C.
Konektory minimálně 2x USB-C, 3x USB-A.</t>
  </si>
  <si>
    <t>Datový kabel o délce 0,5 m - prodlužovací, USB-C (M) to USB-C (F).</t>
  </si>
  <si>
    <t>Kabel USB-A to USB-C</t>
  </si>
  <si>
    <t>Datový kabel, délka 2 m, USB standard: 3.2.</t>
  </si>
  <si>
    <t>Datový kabel, délka 2 m.</t>
  </si>
  <si>
    <t>Konektory minimálně 2x USB-C, 1x USB-A, minimální výkon 30W.</t>
  </si>
  <si>
    <t>do 20.12.2024</t>
  </si>
  <si>
    <t>Myš</t>
  </si>
  <si>
    <t>Powerbanka</t>
  </si>
  <si>
    <t>Bc. Markéta Vitušková,
Tel.: 37763 2887</t>
  </si>
  <si>
    <t>Univerzitní 20,
301 00 Plzeň,
Centrum informatizace a výpočetní techniky,
místnost UI 120</t>
  </si>
  <si>
    <t>Bezdrátová, optická, symetrická.
Na 2x AAA baterie.
Citlivost až 4000 DPI.
Max. 2 tlačítka.
Dotyková tlačítka bez kolečka, ale s dotykovou ploškou.
Připojeni přes Bluetooth bez donglu.</t>
  </si>
  <si>
    <t>Min. 20 000 mAh.
Výkon až 130 W.
Min. 3 výstupy, 1x USB-A, 2x USB-C.
Výstupní proud až 5 A, max. napětí až 20 V.
Display s info o stavu.
Hmotnost max. 410 g.
USB PowerDelivery 3.0.</t>
  </si>
  <si>
    <t>Tablet s uhlopříčkou 10,1"</t>
  </si>
  <si>
    <t>TQ01000074 DigiPM</t>
  </si>
  <si>
    <t>Ing. Jarmila Ircingová, Ph.D.,
Tel.: 37763 3610</t>
  </si>
  <si>
    <t>Univerzitní 22, 
301 00 Plzeň, 
Fakulta ekonomická - Děkanát,
místnost UL 404</t>
  </si>
  <si>
    <t>Úhlopříčka displeje 10,1" (25,65 cm).
Rozlišení v pixelech minimálněFull HD 1920 × 1200.
Technologie displeje IPS.
Jemnost displeje minimálně  224 PPI.
Velikost operační paměti (RAM) minimálně 8 GB.
Kapacita úložiště minimálně 256 GB.
Slot na paměťové karty: Micro SD, Micro SDXC, Micro SDHC, TF Card.
WiFi, Bluetooth, GPS, Podporované mobilní sítě 4G/LTE, 3G.
Slot na  2xSIM.
Konektory tabletu USB-C.
Senzory G-Senzor.
Rozlišení hlavního (zadního) fotoaparátu minimálně 13 Mpx.
Rozlišení předního (selfie) fotoaparátu minimálně 8 Mpx.
Světelnost zadního fotoaparátu minimálně f/2,2.
Světelnost předního fotoaparátu minimálně f/2,2.
Rozlišení videa min. 1920 x 1080 (Full HD).
Podporovaná rozlišení a snímková frekvence minimálně (FPS) 1080p (Full HD) 60fps.
Přisvětlovací dioda.
Výkon procesoru minimálně dle https://www.cpubenchmark.net/: Multithread Rating 2 260, Single Thread Rating 900.
Grafický čip s podporou následujících technologií: OpenGL ES 1.1, 2.0, 3.1, 3.2, Vulkan 1.1, OpenCL 1.1, 1.2,  2.0 Full Profile, Renderscript.
Hmotnost maximálně 440 g (0,44 kg).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</si>
</sst>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83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10" fillId="4" borderId="9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7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7" xfId="0" applyNumberForma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left" vertical="center" wrapText="1" indent="1"/>
    </xf>
    <xf numFmtId="0" fontId="6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13" fillId="6" borderId="18" xfId="0" applyFont="1" applyFill="1" applyBorder="1" applyAlignment="1" applyProtection="1">
      <alignment horizontal="center" vertical="center" wrapText="1"/>
    </xf>
    <xf numFmtId="0" fontId="3" fillId="6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7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left" vertical="center" wrapText="1" indent="1"/>
    </xf>
    <xf numFmtId="0" fontId="3" fillId="3" borderId="6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0" fontId="13" fillId="6" borderId="6" xfId="0" applyFont="1" applyFill="1" applyBorder="1" applyAlignment="1" applyProtection="1">
      <alignment horizontal="center" vertical="center" wrapText="1"/>
    </xf>
    <xf numFmtId="0" fontId="3" fillId="6" borderId="6" xfId="0" applyFont="1" applyFill="1" applyBorder="1" applyAlignment="1" applyProtection="1">
      <alignment horizontal="center" vertical="center" wrapText="1"/>
    </xf>
    <xf numFmtId="0" fontId="10" fillId="3" borderId="6" xfId="0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3" fillId="3" borderId="22" xfId="0" applyFont="1" applyFill="1" applyBorder="1" applyAlignment="1" applyProtection="1">
      <alignment horizontal="left" vertical="center" wrapText="1" indent="1"/>
    </xf>
    <xf numFmtId="0" fontId="24" fillId="4" borderId="22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13" fillId="6" borderId="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0" fontId="24" fillId="4" borderId="14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3" fillId="6" borderId="15" xfId="0" applyFont="1" applyFill="1" applyBorder="1" applyAlignment="1" applyProtection="1">
      <alignment horizontal="center" vertical="center" wrapText="1"/>
    </xf>
    <xf numFmtId="0" fontId="3" fillId="6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7" fillId="3" borderId="14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horizontal="left" vertical="center" wrapText="1" indent="1"/>
    </xf>
    <xf numFmtId="0" fontId="24" fillId="4" borderId="24" xfId="0" applyFont="1" applyFill="1" applyBorder="1" applyAlignment="1" applyProtection="1">
      <alignment horizontal="center" vertical="center" wrapText="1"/>
    </xf>
    <xf numFmtId="0" fontId="3" fillId="3" borderId="25" xfId="0" applyFont="1" applyFill="1" applyBorder="1" applyAlignment="1" applyProtection="1">
      <alignment horizontal="center" vertical="center" wrapText="1"/>
    </xf>
    <xf numFmtId="0" fontId="6" fillId="3" borderId="25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13" fillId="6" borderId="25" xfId="0" applyFont="1" applyFill="1" applyBorder="1" applyAlignment="1" applyProtection="1">
      <alignment horizontal="center" vertical="center" wrapText="1"/>
    </xf>
    <xf numFmtId="0" fontId="3" fillId="6" borderId="25" xfId="0" applyFont="1" applyFill="1" applyBorder="1" applyAlignment="1" applyProtection="1">
      <alignment horizontal="center" vertical="center" wrapText="1"/>
    </xf>
    <xf numFmtId="0" fontId="10" fillId="3" borderId="25" xfId="0" applyFont="1" applyFill="1" applyBorder="1" applyAlignment="1" applyProtection="1">
      <alignment horizontal="center" vertical="center" wrapText="1"/>
    </xf>
    <xf numFmtId="164" fontId="0" fillId="0" borderId="24" xfId="0" applyNumberFormat="1" applyBorder="1" applyAlignment="1" applyProtection="1">
      <alignment horizontal="right" vertical="center" indent="1"/>
    </xf>
    <xf numFmtId="164" fontId="0" fillId="3" borderId="24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7" fillId="3" borderId="25" xfId="0" applyFont="1" applyFill="1" applyBorder="1" applyAlignment="1" applyProtection="1">
      <alignment horizontal="center" vertical="center" wrapText="1"/>
    </xf>
    <xf numFmtId="0" fontId="8" fillId="3" borderId="25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3" fillId="3" borderId="22" xfId="0" applyFont="1" applyFill="1" applyBorder="1" applyAlignment="1" applyProtection="1">
      <alignment horizontal="center" vertical="center" wrapText="1"/>
    </xf>
    <xf numFmtId="0" fontId="7" fillId="3" borderId="25" xfId="0" applyFont="1" applyFill="1" applyBorder="1" applyAlignment="1" applyProtection="1">
      <alignment horizontal="center" vertical="center" wrapText="1"/>
    </xf>
    <xf numFmtId="0" fontId="8" fillId="3" borderId="24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0" fontId="24" fillId="4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13" fillId="6" borderId="16" xfId="0" applyFont="1" applyFill="1" applyBorder="1" applyAlignment="1" applyProtection="1">
      <alignment horizontal="center" vertical="center" wrapText="1"/>
    </xf>
    <xf numFmtId="0" fontId="3" fillId="6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7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164" fontId="12" fillId="0" borderId="12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0" fontId="14" fillId="4" borderId="6" xfId="0" applyFont="1" applyFill="1" applyBorder="1" applyAlignment="1" applyProtection="1">
      <alignment horizontal="left" vertical="center" wrapText="1" indent="1"/>
      <protection locked="0"/>
    </xf>
    <xf numFmtId="0" fontId="14" fillId="4" borderId="22" xfId="0" applyFont="1" applyFill="1" applyBorder="1" applyAlignment="1" applyProtection="1">
      <alignment horizontal="left" vertical="center" wrapText="1" indent="1"/>
      <protection locked="0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24" xfId="0" applyFont="1" applyFill="1" applyBorder="1" applyAlignment="1" applyProtection="1">
      <alignment horizontal="left" vertical="center" wrapText="1" indent="1"/>
      <protection locked="0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24" fillId="4" borderId="18" xfId="0" applyFont="1" applyFill="1" applyBorder="1" applyAlignment="1" applyProtection="1">
      <alignment horizontal="center" vertical="center" wrapText="1"/>
      <protection locked="0"/>
    </xf>
    <xf numFmtId="0" fontId="24" fillId="4" borderId="6" xfId="0" applyFont="1" applyFill="1" applyBorder="1" applyAlignment="1" applyProtection="1">
      <alignment horizontal="center" vertical="center" wrapTex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8"/>
  <sheetViews>
    <sheetView tabSelected="1" topLeftCell="E6" zoomScaleNormal="100" workbookViewId="0">
      <selection activeCell="H7" sqref="H7:H8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67" customWidth="1"/>
    <col min="5" max="5" width="10.5703125" style="22" customWidth="1"/>
    <col min="6" max="6" width="129.710937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40.7109375" style="1" customWidth="1"/>
    <col min="12" max="12" width="30.140625" style="1" customWidth="1"/>
    <col min="13" max="13" width="29.7109375" style="1" customWidth="1"/>
    <col min="14" max="14" width="35.5703125" style="6" customWidth="1"/>
    <col min="15" max="15" width="27.28515625" style="6" customWidth="1"/>
    <col min="16" max="16" width="19.855468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36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16</v>
      </c>
      <c r="D6" s="29" t="s">
        <v>4</v>
      </c>
      <c r="E6" s="29" t="s">
        <v>17</v>
      </c>
      <c r="F6" s="29" t="s">
        <v>18</v>
      </c>
      <c r="G6" s="30" t="s">
        <v>33</v>
      </c>
      <c r="H6" s="30" t="s">
        <v>27</v>
      </c>
      <c r="I6" s="31" t="s">
        <v>19</v>
      </c>
      <c r="J6" s="29" t="s">
        <v>20</v>
      </c>
      <c r="K6" s="29" t="s">
        <v>44</v>
      </c>
      <c r="L6" s="32" t="s">
        <v>21</v>
      </c>
      <c r="M6" s="33" t="s">
        <v>22</v>
      </c>
      <c r="N6" s="32" t="s">
        <v>23</v>
      </c>
      <c r="O6" s="29" t="s">
        <v>31</v>
      </c>
      <c r="P6" s="32" t="s">
        <v>24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25</v>
      </c>
      <c r="V6" s="32" t="s">
        <v>26</v>
      </c>
    </row>
    <row r="7" spans="1:22" ht="357" customHeight="1" thickTop="1" thickBot="1" x14ac:dyDescent="0.3">
      <c r="A7" s="36"/>
      <c r="B7" s="37">
        <v>1</v>
      </c>
      <c r="C7" s="38" t="s">
        <v>40</v>
      </c>
      <c r="D7" s="39">
        <v>2</v>
      </c>
      <c r="E7" s="40" t="s">
        <v>30</v>
      </c>
      <c r="F7" s="41" t="s">
        <v>41</v>
      </c>
      <c r="G7" s="169"/>
      <c r="H7" s="175"/>
      <c r="I7" s="38" t="s">
        <v>35</v>
      </c>
      <c r="J7" s="42" t="s">
        <v>34</v>
      </c>
      <c r="K7" s="43"/>
      <c r="L7" s="44"/>
      <c r="M7" s="45" t="s">
        <v>38</v>
      </c>
      <c r="N7" s="45" t="s">
        <v>39</v>
      </c>
      <c r="O7" s="46" t="s">
        <v>37</v>
      </c>
      <c r="P7" s="47">
        <f>D7*Q7</f>
        <v>15400</v>
      </c>
      <c r="Q7" s="48">
        <v>7700</v>
      </c>
      <c r="R7" s="177"/>
      <c r="S7" s="49">
        <f>D7*R7</f>
        <v>0</v>
      </c>
      <c r="T7" s="50" t="str">
        <f t="shared" ref="T7:T8" si="0">IF(ISNUMBER(R7), IF(R7&gt;Q7,"NEVYHOVUJE","VYHOVUJE")," ")</f>
        <v xml:space="preserve"> </v>
      </c>
      <c r="U7" s="51"/>
      <c r="V7" s="52" t="s">
        <v>13</v>
      </c>
    </row>
    <row r="8" spans="1:22" ht="94.5" customHeight="1" thickBot="1" x14ac:dyDescent="0.3">
      <c r="A8" s="36"/>
      <c r="B8" s="53">
        <v>2</v>
      </c>
      <c r="C8" s="54" t="s">
        <v>42</v>
      </c>
      <c r="D8" s="55">
        <v>2</v>
      </c>
      <c r="E8" s="56" t="s">
        <v>30</v>
      </c>
      <c r="F8" s="57" t="s">
        <v>48</v>
      </c>
      <c r="G8" s="170"/>
      <c r="H8" s="176"/>
      <c r="I8" s="58" t="s">
        <v>35</v>
      </c>
      <c r="J8" s="59" t="s">
        <v>43</v>
      </c>
      <c r="K8" s="60" t="s">
        <v>45</v>
      </c>
      <c r="L8" s="61"/>
      <c r="M8" s="62" t="s">
        <v>46</v>
      </c>
      <c r="N8" s="62" t="s">
        <v>47</v>
      </c>
      <c r="O8" s="63" t="s">
        <v>67</v>
      </c>
      <c r="P8" s="64">
        <f>D8*Q8</f>
        <v>4000</v>
      </c>
      <c r="Q8" s="65">
        <v>2000</v>
      </c>
      <c r="R8" s="178"/>
      <c r="S8" s="66">
        <f>D8*R8</f>
        <v>0</v>
      </c>
      <c r="T8" s="67" t="str">
        <f t="shared" si="0"/>
        <v xml:space="preserve"> </v>
      </c>
      <c r="U8" s="68"/>
      <c r="V8" s="69" t="s">
        <v>12</v>
      </c>
    </row>
    <row r="9" spans="1:22" ht="110.25" customHeight="1" x14ac:dyDescent="0.25">
      <c r="A9" s="36"/>
      <c r="B9" s="70">
        <v>3</v>
      </c>
      <c r="C9" s="71" t="s">
        <v>49</v>
      </c>
      <c r="D9" s="72">
        <v>1</v>
      </c>
      <c r="E9" s="73" t="s">
        <v>30</v>
      </c>
      <c r="F9" s="74" t="s">
        <v>59</v>
      </c>
      <c r="G9" s="171"/>
      <c r="H9" s="75" t="s">
        <v>34</v>
      </c>
      <c r="I9" s="76" t="s">
        <v>35</v>
      </c>
      <c r="J9" s="77" t="s">
        <v>34</v>
      </c>
      <c r="K9" s="78"/>
      <c r="L9" s="79"/>
      <c r="M9" s="80" t="s">
        <v>57</v>
      </c>
      <c r="N9" s="80" t="s">
        <v>58</v>
      </c>
      <c r="O9" s="81" t="s">
        <v>67</v>
      </c>
      <c r="P9" s="82">
        <f>D9*Q9</f>
        <v>3000</v>
      </c>
      <c r="Q9" s="83">
        <v>3000</v>
      </c>
      <c r="R9" s="179"/>
      <c r="S9" s="84">
        <f>D9*R9</f>
        <v>0</v>
      </c>
      <c r="T9" s="85" t="str">
        <f t="shared" ref="T9:T15" si="1">IF(ISNUMBER(R9), IF(R9&gt;Q9,"NEVYHOVUJE","VYHOVUJE")," ")</f>
        <v xml:space="preserve"> </v>
      </c>
      <c r="U9" s="86" t="s">
        <v>55</v>
      </c>
      <c r="V9" s="87" t="s">
        <v>14</v>
      </c>
    </row>
    <row r="10" spans="1:22" ht="101.25" customHeight="1" x14ac:dyDescent="0.25">
      <c r="A10" s="36"/>
      <c r="B10" s="88">
        <v>4</v>
      </c>
      <c r="C10" s="89" t="s">
        <v>50</v>
      </c>
      <c r="D10" s="90">
        <v>1</v>
      </c>
      <c r="E10" s="91" t="s">
        <v>30</v>
      </c>
      <c r="F10" s="92" t="s">
        <v>60</v>
      </c>
      <c r="G10" s="172"/>
      <c r="H10" s="93" t="s">
        <v>34</v>
      </c>
      <c r="I10" s="94"/>
      <c r="J10" s="95"/>
      <c r="K10" s="96"/>
      <c r="L10" s="97"/>
      <c r="M10" s="98"/>
      <c r="N10" s="98"/>
      <c r="O10" s="99"/>
      <c r="P10" s="100">
        <f>D10*Q10</f>
        <v>1000</v>
      </c>
      <c r="Q10" s="101">
        <v>1000</v>
      </c>
      <c r="R10" s="180"/>
      <c r="S10" s="102">
        <f>D10*R10</f>
        <v>0</v>
      </c>
      <c r="T10" s="103" t="str">
        <f t="shared" si="1"/>
        <v xml:space="preserve"> </v>
      </c>
      <c r="U10" s="104" t="s">
        <v>56</v>
      </c>
      <c r="V10" s="105"/>
    </row>
    <row r="11" spans="1:22" ht="46.5" customHeight="1" x14ac:dyDescent="0.25">
      <c r="A11" s="36"/>
      <c r="B11" s="88">
        <v>5</v>
      </c>
      <c r="C11" s="89" t="s">
        <v>51</v>
      </c>
      <c r="D11" s="90">
        <v>1</v>
      </c>
      <c r="E11" s="91" t="s">
        <v>30</v>
      </c>
      <c r="F11" s="92" t="s">
        <v>61</v>
      </c>
      <c r="G11" s="172"/>
      <c r="H11" s="93" t="s">
        <v>34</v>
      </c>
      <c r="I11" s="94"/>
      <c r="J11" s="95"/>
      <c r="K11" s="96"/>
      <c r="L11" s="97"/>
      <c r="M11" s="98"/>
      <c r="N11" s="98"/>
      <c r="O11" s="99"/>
      <c r="P11" s="100">
        <f>D11*Q11</f>
        <v>1000</v>
      </c>
      <c r="Q11" s="101">
        <v>1000</v>
      </c>
      <c r="R11" s="180"/>
      <c r="S11" s="102">
        <f>D11*R11</f>
        <v>0</v>
      </c>
      <c r="T11" s="103" t="str">
        <f t="shared" si="1"/>
        <v xml:space="preserve"> </v>
      </c>
      <c r="U11" s="104" t="s">
        <v>56</v>
      </c>
      <c r="V11" s="105"/>
    </row>
    <row r="12" spans="1:22" ht="27.75" customHeight="1" x14ac:dyDescent="0.25">
      <c r="A12" s="36"/>
      <c r="B12" s="88">
        <v>6</v>
      </c>
      <c r="C12" s="89" t="s">
        <v>52</v>
      </c>
      <c r="D12" s="90">
        <v>2</v>
      </c>
      <c r="E12" s="91" t="s">
        <v>30</v>
      </c>
      <c r="F12" s="92" t="s">
        <v>62</v>
      </c>
      <c r="G12" s="172"/>
      <c r="H12" s="93" t="s">
        <v>34</v>
      </c>
      <c r="I12" s="94"/>
      <c r="J12" s="95"/>
      <c r="K12" s="96"/>
      <c r="L12" s="97"/>
      <c r="M12" s="98"/>
      <c r="N12" s="98"/>
      <c r="O12" s="99"/>
      <c r="P12" s="100">
        <f>D12*Q12</f>
        <v>800</v>
      </c>
      <c r="Q12" s="101">
        <v>400</v>
      </c>
      <c r="R12" s="180"/>
      <c r="S12" s="102">
        <f>D12*R12</f>
        <v>0</v>
      </c>
      <c r="T12" s="103" t="str">
        <f t="shared" si="1"/>
        <v xml:space="preserve"> </v>
      </c>
      <c r="U12" s="104" t="s">
        <v>56</v>
      </c>
      <c r="V12" s="105"/>
    </row>
    <row r="13" spans="1:22" ht="27.75" customHeight="1" x14ac:dyDescent="0.25">
      <c r="A13" s="36"/>
      <c r="B13" s="88">
        <v>7</v>
      </c>
      <c r="C13" s="106" t="s">
        <v>63</v>
      </c>
      <c r="D13" s="90">
        <v>2</v>
      </c>
      <c r="E13" s="91" t="s">
        <v>30</v>
      </c>
      <c r="F13" s="92" t="s">
        <v>64</v>
      </c>
      <c r="G13" s="172"/>
      <c r="H13" s="93" t="s">
        <v>34</v>
      </c>
      <c r="I13" s="94"/>
      <c r="J13" s="95"/>
      <c r="K13" s="96"/>
      <c r="L13" s="97"/>
      <c r="M13" s="98"/>
      <c r="N13" s="98"/>
      <c r="O13" s="99"/>
      <c r="P13" s="100">
        <f>D13*Q13</f>
        <v>500</v>
      </c>
      <c r="Q13" s="101">
        <v>250</v>
      </c>
      <c r="R13" s="180"/>
      <c r="S13" s="102">
        <f>D13*R13</f>
        <v>0</v>
      </c>
      <c r="T13" s="103" t="str">
        <f t="shared" si="1"/>
        <v xml:space="preserve"> </v>
      </c>
      <c r="U13" s="104" t="s">
        <v>56</v>
      </c>
      <c r="V13" s="105"/>
    </row>
    <row r="14" spans="1:22" ht="27.75" customHeight="1" x14ac:dyDescent="0.25">
      <c r="A14" s="36"/>
      <c r="B14" s="88">
        <v>8</v>
      </c>
      <c r="C14" s="89" t="s">
        <v>53</v>
      </c>
      <c r="D14" s="90">
        <v>2</v>
      </c>
      <c r="E14" s="91" t="s">
        <v>30</v>
      </c>
      <c r="F14" s="92" t="s">
        <v>65</v>
      </c>
      <c r="G14" s="172"/>
      <c r="H14" s="93" t="s">
        <v>34</v>
      </c>
      <c r="I14" s="94"/>
      <c r="J14" s="95"/>
      <c r="K14" s="96"/>
      <c r="L14" s="97"/>
      <c r="M14" s="98"/>
      <c r="N14" s="98"/>
      <c r="O14" s="99"/>
      <c r="P14" s="100">
        <f>D14*Q14</f>
        <v>500</v>
      </c>
      <c r="Q14" s="101">
        <v>250</v>
      </c>
      <c r="R14" s="180"/>
      <c r="S14" s="102">
        <f>D14*R14</f>
        <v>0</v>
      </c>
      <c r="T14" s="103" t="str">
        <f t="shared" si="1"/>
        <v xml:space="preserve"> </v>
      </c>
      <c r="U14" s="104" t="s">
        <v>56</v>
      </c>
      <c r="V14" s="105"/>
    </row>
    <row r="15" spans="1:22" ht="27.75" customHeight="1" thickBot="1" x14ac:dyDescent="0.3">
      <c r="A15" s="36"/>
      <c r="B15" s="107">
        <v>9</v>
      </c>
      <c r="C15" s="108" t="s">
        <v>54</v>
      </c>
      <c r="D15" s="109">
        <v>2</v>
      </c>
      <c r="E15" s="110" t="s">
        <v>30</v>
      </c>
      <c r="F15" s="111" t="s">
        <v>66</v>
      </c>
      <c r="G15" s="173"/>
      <c r="H15" s="112" t="s">
        <v>34</v>
      </c>
      <c r="I15" s="113"/>
      <c r="J15" s="114"/>
      <c r="K15" s="115"/>
      <c r="L15" s="116"/>
      <c r="M15" s="117"/>
      <c r="N15" s="117"/>
      <c r="O15" s="118"/>
      <c r="P15" s="119">
        <f>D15*Q15</f>
        <v>1600</v>
      </c>
      <c r="Q15" s="120">
        <v>800</v>
      </c>
      <c r="R15" s="181"/>
      <c r="S15" s="121">
        <f>D15*R15</f>
        <v>0</v>
      </c>
      <c r="T15" s="122" t="str">
        <f t="shared" si="1"/>
        <v xml:space="preserve"> </v>
      </c>
      <c r="U15" s="123" t="s">
        <v>56</v>
      </c>
      <c r="V15" s="124"/>
    </row>
    <row r="16" spans="1:22" ht="112.5" customHeight="1" x14ac:dyDescent="0.25">
      <c r="A16" s="36"/>
      <c r="B16" s="70">
        <v>10</v>
      </c>
      <c r="C16" s="71" t="s">
        <v>68</v>
      </c>
      <c r="D16" s="72">
        <v>2</v>
      </c>
      <c r="E16" s="73" t="s">
        <v>30</v>
      </c>
      <c r="F16" s="74" t="s">
        <v>72</v>
      </c>
      <c r="G16" s="171"/>
      <c r="H16" s="75" t="s">
        <v>34</v>
      </c>
      <c r="I16" s="76" t="s">
        <v>35</v>
      </c>
      <c r="J16" s="77" t="s">
        <v>34</v>
      </c>
      <c r="K16" s="78"/>
      <c r="L16" s="79"/>
      <c r="M16" s="80" t="s">
        <v>70</v>
      </c>
      <c r="N16" s="80" t="s">
        <v>71</v>
      </c>
      <c r="O16" s="81" t="s">
        <v>67</v>
      </c>
      <c r="P16" s="82">
        <f>D16*Q16</f>
        <v>1800</v>
      </c>
      <c r="Q16" s="83">
        <v>900</v>
      </c>
      <c r="R16" s="179"/>
      <c r="S16" s="84">
        <f>D16*R16</f>
        <v>0</v>
      </c>
      <c r="T16" s="85" t="str">
        <f t="shared" ref="T16:T17" si="2">IF(ISNUMBER(R16), IF(R16&gt;Q16,"NEVYHOVUJE","VYHOVUJE")," ")</f>
        <v xml:space="preserve"> </v>
      </c>
      <c r="U16" s="125"/>
      <c r="V16" s="126" t="s">
        <v>15</v>
      </c>
    </row>
    <row r="17" spans="1:22" ht="121.5" customHeight="1" thickBot="1" x14ac:dyDescent="0.3">
      <c r="A17" s="36"/>
      <c r="B17" s="107">
        <v>11</v>
      </c>
      <c r="C17" s="108" t="s">
        <v>69</v>
      </c>
      <c r="D17" s="109">
        <v>2</v>
      </c>
      <c r="E17" s="110" t="s">
        <v>30</v>
      </c>
      <c r="F17" s="111" t="s">
        <v>73</v>
      </c>
      <c r="G17" s="173"/>
      <c r="H17" s="112" t="s">
        <v>34</v>
      </c>
      <c r="I17" s="113"/>
      <c r="J17" s="114"/>
      <c r="K17" s="115"/>
      <c r="L17" s="116"/>
      <c r="M17" s="117"/>
      <c r="N17" s="117"/>
      <c r="O17" s="118"/>
      <c r="P17" s="119">
        <f>D17*Q17</f>
        <v>3000</v>
      </c>
      <c r="Q17" s="120">
        <v>1500</v>
      </c>
      <c r="R17" s="181"/>
      <c r="S17" s="121">
        <f>D17*R17</f>
        <v>0</v>
      </c>
      <c r="T17" s="122" t="str">
        <f t="shared" si="2"/>
        <v xml:space="preserve"> </v>
      </c>
      <c r="U17" s="127"/>
      <c r="V17" s="128" t="s">
        <v>14</v>
      </c>
    </row>
    <row r="18" spans="1:22" ht="354" customHeight="1" thickBot="1" x14ac:dyDescent="0.3">
      <c r="A18" s="36"/>
      <c r="B18" s="129">
        <v>12</v>
      </c>
      <c r="C18" s="130" t="s">
        <v>74</v>
      </c>
      <c r="D18" s="131">
        <v>2</v>
      </c>
      <c r="E18" s="132" t="s">
        <v>30</v>
      </c>
      <c r="F18" s="133" t="s">
        <v>78</v>
      </c>
      <c r="G18" s="174"/>
      <c r="H18" s="134" t="s">
        <v>34</v>
      </c>
      <c r="I18" s="135" t="s">
        <v>35</v>
      </c>
      <c r="J18" s="136" t="s">
        <v>43</v>
      </c>
      <c r="K18" s="137" t="s">
        <v>75</v>
      </c>
      <c r="L18" s="138"/>
      <c r="M18" s="139" t="s">
        <v>76</v>
      </c>
      <c r="N18" s="139" t="s">
        <v>77</v>
      </c>
      <c r="O18" s="140" t="s">
        <v>67</v>
      </c>
      <c r="P18" s="141">
        <f>D18*Q18</f>
        <v>7934</v>
      </c>
      <c r="Q18" s="142">
        <v>3967</v>
      </c>
      <c r="R18" s="182"/>
      <c r="S18" s="143">
        <f>D18*R18</f>
        <v>0</v>
      </c>
      <c r="T18" s="144" t="str">
        <f t="shared" ref="T18" si="3">IF(ISNUMBER(R18), IF(R18&gt;Q18,"NEVYHOVUJE","VYHOVUJE")," ")</f>
        <v xml:space="preserve"> </v>
      </c>
      <c r="U18" s="145"/>
      <c r="V18" s="146" t="s">
        <v>11</v>
      </c>
    </row>
    <row r="19" spans="1:22" ht="17.45" customHeight="1" thickTop="1" thickBot="1" x14ac:dyDescent="0.3">
      <c r="C19" s="1"/>
      <c r="D19" s="1"/>
      <c r="E19" s="1"/>
      <c r="F19" s="1"/>
      <c r="G19" s="1"/>
      <c r="H19" s="1"/>
      <c r="I19" s="1"/>
      <c r="J19" s="1"/>
      <c r="N19" s="1"/>
      <c r="O19" s="1"/>
      <c r="P19" s="1"/>
    </row>
    <row r="20" spans="1:22" ht="51.75" customHeight="1" thickTop="1" thickBot="1" x14ac:dyDescent="0.3">
      <c r="B20" s="147" t="s">
        <v>29</v>
      </c>
      <c r="C20" s="147"/>
      <c r="D20" s="147"/>
      <c r="E20" s="147"/>
      <c r="F20" s="147"/>
      <c r="G20" s="147"/>
      <c r="H20" s="148"/>
      <c r="I20" s="148"/>
      <c r="J20" s="149"/>
      <c r="K20" s="149"/>
      <c r="L20" s="27"/>
      <c r="M20" s="27"/>
      <c r="N20" s="27"/>
      <c r="O20" s="150"/>
      <c r="P20" s="150"/>
      <c r="Q20" s="151" t="s">
        <v>9</v>
      </c>
      <c r="R20" s="152" t="s">
        <v>10</v>
      </c>
      <c r="S20" s="153"/>
      <c r="T20" s="154"/>
      <c r="U20" s="155"/>
      <c r="V20" s="156"/>
    </row>
    <row r="21" spans="1:22" ht="50.45" customHeight="1" thickTop="1" thickBot="1" x14ac:dyDescent="0.3">
      <c r="B21" s="157" t="s">
        <v>28</v>
      </c>
      <c r="C21" s="157"/>
      <c r="D21" s="157"/>
      <c r="E21" s="157"/>
      <c r="F21" s="157"/>
      <c r="G21" s="157"/>
      <c r="H21" s="157"/>
      <c r="I21" s="158"/>
      <c r="L21" s="7"/>
      <c r="M21" s="7"/>
      <c r="N21" s="7"/>
      <c r="O21" s="159"/>
      <c r="P21" s="159"/>
      <c r="Q21" s="160">
        <f>SUM(P7:P18)</f>
        <v>40534</v>
      </c>
      <c r="R21" s="161">
        <f>SUM(S7:S18)</f>
        <v>0</v>
      </c>
      <c r="S21" s="162"/>
      <c r="T21" s="163"/>
    </row>
    <row r="22" spans="1:22" ht="15.75" thickTop="1" x14ac:dyDescent="0.25">
      <c r="B22" s="164" t="s">
        <v>32</v>
      </c>
      <c r="C22" s="164"/>
      <c r="D22" s="164"/>
      <c r="E22" s="164"/>
      <c r="F22" s="164"/>
      <c r="G22" s="164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1:22" x14ac:dyDescent="0.25">
      <c r="B23" s="165"/>
      <c r="C23" s="165"/>
      <c r="D23" s="165"/>
      <c r="E23" s="165"/>
      <c r="F23" s="165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1:22" x14ac:dyDescent="0.25">
      <c r="B24" s="165"/>
      <c r="C24" s="165"/>
      <c r="D24" s="165"/>
      <c r="E24" s="165"/>
      <c r="F24" s="165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1:22" x14ac:dyDescent="0.25">
      <c r="B25" s="165"/>
      <c r="C25" s="165"/>
      <c r="D25" s="165"/>
      <c r="E25" s="165"/>
      <c r="F25" s="165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1:22" ht="19.899999999999999" customHeight="1" x14ac:dyDescent="0.25">
      <c r="C26" s="149"/>
      <c r="D26" s="166"/>
      <c r="E26" s="149"/>
      <c r="F26" s="149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1:22" ht="19.899999999999999" customHeight="1" x14ac:dyDescent="0.25">
      <c r="H27" s="168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1:22" ht="19.899999999999999" customHeight="1" x14ac:dyDescent="0.25">
      <c r="C28" s="149"/>
      <c r="D28" s="166"/>
      <c r="E28" s="149"/>
      <c r="F28" s="149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1:22" ht="19.899999999999999" customHeight="1" x14ac:dyDescent="0.25">
      <c r="C29" s="149"/>
      <c r="D29" s="166"/>
      <c r="E29" s="149"/>
      <c r="F29" s="149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1:22" ht="19.899999999999999" customHeight="1" x14ac:dyDescent="0.25">
      <c r="C30" s="149"/>
      <c r="D30" s="166"/>
      <c r="E30" s="149"/>
      <c r="F30" s="149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1:22" ht="19.899999999999999" customHeight="1" x14ac:dyDescent="0.25">
      <c r="C31" s="149"/>
      <c r="D31" s="166"/>
      <c r="E31" s="149"/>
      <c r="F31" s="149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1:22" ht="19.899999999999999" customHeight="1" x14ac:dyDescent="0.25">
      <c r="C32" s="149"/>
      <c r="D32" s="166"/>
      <c r="E32" s="149"/>
      <c r="F32" s="149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49"/>
      <c r="D33" s="166"/>
      <c r="E33" s="149"/>
      <c r="F33" s="149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49"/>
      <c r="D34" s="166"/>
      <c r="E34" s="149"/>
      <c r="F34" s="149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49"/>
      <c r="D35" s="166"/>
      <c r="E35" s="149"/>
      <c r="F35" s="149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49"/>
      <c r="D36" s="166"/>
      <c r="E36" s="149"/>
      <c r="F36" s="149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49"/>
      <c r="D37" s="166"/>
      <c r="E37" s="149"/>
      <c r="F37" s="149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49"/>
      <c r="D38" s="166"/>
      <c r="E38" s="149"/>
      <c r="F38" s="149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49"/>
      <c r="D39" s="166"/>
      <c r="E39" s="149"/>
      <c r="F39" s="149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49"/>
      <c r="D40" s="166"/>
      <c r="E40" s="149"/>
      <c r="F40" s="149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49"/>
      <c r="D41" s="166"/>
      <c r="E41" s="149"/>
      <c r="F41" s="149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49"/>
      <c r="D42" s="166"/>
      <c r="E42" s="149"/>
      <c r="F42" s="149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49"/>
      <c r="D43" s="166"/>
      <c r="E43" s="149"/>
      <c r="F43" s="149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49"/>
      <c r="D44" s="166"/>
      <c r="E44" s="149"/>
      <c r="F44" s="149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49"/>
      <c r="D45" s="166"/>
      <c r="E45" s="149"/>
      <c r="F45" s="149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49"/>
      <c r="D46" s="166"/>
      <c r="E46" s="149"/>
      <c r="F46" s="149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49"/>
      <c r="D47" s="166"/>
      <c r="E47" s="149"/>
      <c r="F47" s="149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49"/>
      <c r="D48" s="166"/>
      <c r="E48" s="149"/>
      <c r="F48" s="149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49"/>
      <c r="D49" s="166"/>
      <c r="E49" s="149"/>
      <c r="F49" s="149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49"/>
      <c r="D50" s="166"/>
      <c r="E50" s="149"/>
      <c r="F50" s="149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49"/>
      <c r="D51" s="166"/>
      <c r="E51" s="149"/>
      <c r="F51" s="149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49"/>
      <c r="D52" s="166"/>
      <c r="E52" s="149"/>
      <c r="F52" s="149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49"/>
      <c r="D53" s="166"/>
      <c r="E53" s="149"/>
      <c r="F53" s="149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49"/>
      <c r="D54" s="166"/>
      <c r="E54" s="149"/>
      <c r="F54" s="149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49"/>
      <c r="D55" s="166"/>
      <c r="E55" s="149"/>
      <c r="F55" s="149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49"/>
      <c r="D56" s="166"/>
      <c r="E56" s="149"/>
      <c r="F56" s="149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49"/>
      <c r="D57" s="166"/>
      <c r="E57" s="149"/>
      <c r="F57" s="149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49"/>
      <c r="D58" s="166"/>
      <c r="E58" s="149"/>
      <c r="F58" s="149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49"/>
      <c r="D59" s="166"/>
      <c r="E59" s="149"/>
      <c r="F59" s="149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49"/>
      <c r="D60" s="166"/>
      <c r="E60" s="149"/>
      <c r="F60" s="149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49"/>
      <c r="D61" s="166"/>
      <c r="E61" s="149"/>
      <c r="F61" s="149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49"/>
      <c r="D62" s="166"/>
      <c r="E62" s="149"/>
      <c r="F62" s="149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49"/>
      <c r="D63" s="166"/>
      <c r="E63" s="149"/>
      <c r="F63" s="149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49"/>
      <c r="D64" s="166"/>
      <c r="E64" s="149"/>
      <c r="F64" s="149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49"/>
      <c r="D65" s="166"/>
      <c r="E65" s="149"/>
      <c r="F65" s="149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49"/>
      <c r="D66" s="166"/>
      <c r="E66" s="149"/>
      <c r="F66" s="149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49"/>
      <c r="D67" s="166"/>
      <c r="E67" s="149"/>
      <c r="F67" s="149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49"/>
      <c r="D68" s="166"/>
      <c r="E68" s="149"/>
      <c r="F68" s="149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49"/>
      <c r="D69" s="166"/>
      <c r="E69" s="149"/>
      <c r="F69" s="149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49"/>
      <c r="D70" s="166"/>
      <c r="E70" s="149"/>
      <c r="F70" s="149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49"/>
      <c r="D71" s="166"/>
      <c r="E71" s="149"/>
      <c r="F71" s="149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49"/>
      <c r="D72" s="166"/>
      <c r="E72" s="149"/>
      <c r="F72" s="149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49"/>
      <c r="D73" s="166"/>
      <c r="E73" s="149"/>
      <c r="F73" s="149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49"/>
      <c r="D74" s="166"/>
      <c r="E74" s="149"/>
      <c r="F74" s="149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49"/>
      <c r="D75" s="166"/>
      <c r="E75" s="149"/>
      <c r="F75" s="149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49"/>
      <c r="D76" s="166"/>
      <c r="E76" s="149"/>
      <c r="F76" s="149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49"/>
      <c r="D77" s="166"/>
      <c r="E77" s="149"/>
      <c r="F77" s="149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49"/>
      <c r="D78" s="166"/>
      <c r="E78" s="149"/>
      <c r="F78" s="149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49"/>
      <c r="D79" s="166"/>
      <c r="E79" s="149"/>
      <c r="F79" s="149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49"/>
      <c r="D80" s="166"/>
      <c r="E80" s="149"/>
      <c r="F80" s="149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49"/>
      <c r="D81" s="166"/>
      <c r="E81" s="149"/>
      <c r="F81" s="149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49"/>
      <c r="D82" s="166"/>
      <c r="E82" s="149"/>
      <c r="F82" s="149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49"/>
      <c r="D83" s="166"/>
      <c r="E83" s="149"/>
      <c r="F83" s="149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49"/>
      <c r="D84" s="166"/>
      <c r="E84" s="149"/>
      <c r="F84" s="149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49"/>
      <c r="D85" s="166"/>
      <c r="E85" s="149"/>
      <c r="F85" s="149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49"/>
      <c r="D86" s="166"/>
      <c r="E86" s="149"/>
      <c r="F86" s="149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49"/>
      <c r="D87" s="166"/>
      <c r="E87" s="149"/>
      <c r="F87" s="149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49"/>
      <c r="D88" s="166"/>
      <c r="E88" s="149"/>
      <c r="F88" s="149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49"/>
      <c r="D89" s="166"/>
      <c r="E89" s="149"/>
      <c r="F89" s="149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49"/>
      <c r="D90" s="166"/>
      <c r="E90" s="149"/>
      <c r="F90" s="149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49"/>
      <c r="D91" s="166"/>
      <c r="E91" s="149"/>
      <c r="F91" s="149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49"/>
      <c r="D92" s="166"/>
      <c r="E92" s="149"/>
      <c r="F92" s="149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49"/>
      <c r="D93" s="166"/>
      <c r="E93" s="149"/>
      <c r="F93" s="149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49"/>
      <c r="D94" s="166"/>
      <c r="E94" s="149"/>
      <c r="F94" s="149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49"/>
      <c r="D95" s="166"/>
      <c r="E95" s="149"/>
      <c r="F95" s="149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49"/>
      <c r="D96" s="166"/>
      <c r="E96" s="149"/>
      <c r="F96" s="149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49"/>
      <c r="D97" s="166"/>
      <c r="E97" s="149"/>
      <c r="F97" s="149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49"/>
      <c r="D98" s="166"/>
      <c r="E98" s="149"/>
      <c r="F98" s="149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49"/>
      <c r="D99" s="166"/>
      <c r="E99" s="149"/>
      <c r="F99" s="149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49"/>
      <c r="D100" s="166"/>
      <c r="E100" s="149"/>
      <c r="F100" s="149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49"/>
      <c r="D101" s="166"/>
      <c r="E101" s="149"/>
      <c r="F101" s="149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49"/>
      <c r="D102" s="166"/>
      <c r="E102" s="149"/>
      <c r="F102" s="149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49"/>
      <c r="D103" s="166"/>
      <c r="E103" s="149"/>
      <c r="F103" s="149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899999999999999" customHeight="1" x14ac:dyDescent="0.25">
      <c r="C104" s="149"/>
      <c r="D104" s="166"/>
      <c r="E104" s="149"/>
      <c r="F104" s="149"/>
      <c r="G104" s="16"/>
      <c r="H104" s="16"/>
      <c r="I104" s="11"/>
      <c r="J104" s="11"/>
      <c r="K104" s="11"/>
      <c r="L104" s="11"/>
      <c r="M104" s="11"/>
      <c r="N104" s="17"/>
      <c r="O104" s="17"/>
      <c r="P104" s="17"/>
      <c r="Q104" s="11"/>
      <c r="R104" s="11"/>
      <c r="S104" s="11"/>
    </row>
    <row r="105" spans="3:19" ht="19.899999999999999" customHeight="1" x14ac:dyDescent="0.25">
      <c r="C105" s="149"/>
      <c r="D105" s="166"/>
      <c r="E105" s="149"/>
      <c r="F105" s="149"/>
      <c r="G105" s="16"/>
      <c r="H105" s="16"/>
      <c r="I105" s="11"/>
      <c r="J105" s="11"/>
      <c r="K105" s="11"/>
      <c r="L105" s="11"/>
      <c r="M105" s="11"/>
      <c r="N105" s="17"/>
      <c r="O105" s="17"/>
      <c r="P105" s="17"/>
      <c r="Q105" s="11"/>
      <c r="R105" s="11"/>
      <c r="S105" s="11"/>
    </row>
    <row r="106" spans="3:19" ht="19.899999999999999" customHeight="1" x14ac:dyDescent="0.25">
      <c r="C106" s="149"/>
      <c r="D106" s="166"/>
      <c r="E106" s="149"/>
      <c r="F106" s="149"/>
      <c r="G106" s="16"/>
      <c r="H106" s="16"/>
      <c r="I106" s="11"/>
      <c r="J106" s="11"/>
      <c r="K106" s="11"/>
      <c r="L106" s="11"/>
      <c r="M106" s="11"/>
      <c r="N106" s="17"/>
      <c r="O106" s="17"/>
      <c r="P106" s="17"/>
      <c r="Q106" s="11"/>
      <c r="R106" s="11"/>
      <c r="S106" s="11"/>
    </row>
    <row r="107" spans="3:19" ht="19.899999999999999" customHeight="1" x14ac:dyDescent="0.25">
      <c r="C107" s="149"/>
      <c r="D107" s="166"/>
      <c r="E107" s="149"/>
      <c r="F107" s="149"/>
      <c r="G107" s="16"/>
      <c r="H107" s="16"/>
      <c r="I107" s="11"/>
      <c r="J107" s="11"/>
      <c r="K107" s="11"/>
      <c r="L107" s="11"/>
      <c r="M107" s="11"/>
      <c r="N107" s="17"/>
      <c r="O107" s="17"/>
      <c r="P107" s="17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ht="19.899999999999999" customHeight="1" x14ac:dyDescent="0.25">
      <c r="C111" s="1"/>
      <c r="E111" s="1"/>
      <c r="F111" s="1"/>
      <c r="J111" s="1"/>
    </row>
    <row r="112" spans="3:19" ht="19.899999999999999" customHeight="1" x14ac:dyDescent="0.25">
      <c r="C112" s="1"/>
      <c r="E112" s="1"/>
      <c r="F112" s="1"/>
      <c r="J112" s="1"/>
    </row>
    <row r="113" spans="3:10" ht="19.899999999999999" customHeight="1" x14ac:dyDescent="0.25">
      <c r="C113" s="1"/>
      <c r="E113" s="1"/>
      <c r="F113" s="1"/>
      <c r="J113" s="1"/>
    </row>
    <row r="114" spans="3:10" ht="19.899999999999999" customHeight="1" x14ac:dyDescent="0.25">
      <c r="C114" s="1"/>
      <c r="E114" s="1"/>
      <c r="F114" s="1"/>
      <c r="J114" s="1"/>
    </row>
    <row r="115" spans="3:10" ht="19.899999999999999" customHeight="1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  <row r="236" spans="3:10" x14ac:dyDescent="0.25">
      <c r="C236" s="1"/>
      <c r="E236" s="1"/>
      <c r="F236" s="1"/>
      <c r="J236" s="1"/>
    </row>
    <row r="237" spans="3:10" x14ac:dyDescent="0.25">
      <c r="C237" s="1"/>
      <c r="E237" s="1"/>
      <c r="F237" s="1"/>
      <c r="J237" s="1"/>
    </row>
    <row r="238" spans="3:10" x14ac:dyDescent="0.25">
      <c r="C238" s="1"/>
      <c r="E238" s="1"/>
      <c r="F238" s="1"/>
      <c r="J238" s="1"/>
    </row>
  </sheetData>
  <sheetProtection algorithmName="SHA-512" hashValue="utAxWN9a6tDxvlP/BLKtv/bIr9cywK9j2tTOUrke9D6war+oSOqvYMWMI7vqPC+qCL4eJfUBXpOYqvpBil7/ow==" saltValue="Pekwm3tIsNS839xrtHrZ0g==" spinCount="100000" sheet="1" objects="1" scenarios="1"/>
  <mergeCells count="23">
    <mergeCell ref="O16:O17"/>
    <mergeCell ref="U16:U17"/>
    <mergeCell ref="M16:M17"/>
    <mergeCell ref="N16:N17"/>
    <mergeCell ref="I16:I17"/>
    <mergeCell ref="J16:J17"/>
    <mergeCell ref="K16:K17"/>
    <mergeCell ref="L16:L17"/>
    <mergeCell ref="I9:I15"/>
    <mergeCell ref="J9:J15"/>
    <mergeCell ref="K9:K15"/>
    <mergeCell ref="L9:L15"/>
    <mergeCell ref="B22:G22"/>
    <mergeCell ref="R21:T21"/>
    <mergeCell ref="R20:T20"/>
    <mergeCell ref="B20:G20"/>
    <mergeCell ref="B21:H21"/>
    <mergeCell ref="V9:V15"/>
    <mergeCell ref="B1:D1"/>
    <mergeCell ref="G5:H5"/>
    <mergeCell ref="O9:O15"/>
    <mergeCell ref="M9:M15"/>
    <mergeCell ref="N9:N15"/>
  </mergeCells>
  <conditionalFormatting sqref="G7:H18 R7:R18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8">
    <cfRule type="notContainsBlanks" dxfId="2" priority="78">
      <formula>LEN(TRIM(G7))&gt;0</formula>
    </cfRule>
  </conditionalFormatting>
  <conditionalFormatting sqref="T7:T18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18" xr:uid="{349A6282-9232-40B5-B155-0C95E3B5B228}">
      <formula1>"ks,bal,sada,m,"</formula1>
    </dataValidation>
    <dataValidation type="list" allowBlank="1" showInputMessage="1" showErrorMessage="1" sqref="J7:J9 J16 J18" xr:uid="{3257789D-3A65-43A0-BEB4-13AE8EFB6D69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 V16 V17 V18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2024-11-06T12:05:17Z</cp:lastPrinted>
  <dcterms:created xsi:type="dcterms:W3CDTF">2014-03-05T12:43:32Z</dcterms:created>
  <dcterms:modified xsi:type="dcterms:W3CDTF">2024-11-06T13:57:13Z</dcterms:modified>
</cp:coreProperties>
</file>